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ulxc2\OneDrive - Belk Administration Company\Desktop\MBA\MTG\"/>
    </mc:Choice>
  </mc:AlternateContent>
  <xr:revisionPtr revIDLastSave="0" documentId="13_ncr:1_{CD557F21-5662-457B-A327-B7685BDE6B12}" xr6:coauthVersionLast="41" xr6:coauthVersionMax="41" xr10:uidLastSave="{00000000-0000-0000-0000-000000000000}"/>
  <bookViews>
    <workbookView xWindow="28680" yWindow="285" windowWidth="29040" windowHeight="15840" xr2:uid="{A4C8E1B9-3E51-44E5-B276-FB8B54FE096C}"/>
  </bookViews>
  <sheets>
    <sheet name="Info" sheetId="1" r:id="rId1"/>
    <sheet name="Tab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10" i="1"/>
  <c r="H29" i="1" l="1"/>
  <c r="H27" i="1"/>
  <c r="H26" i="1"/>
  <c r="B29" i="1"/>
  <c r="B27" i="1"/>
  <c r="B30" i="1" s="1"/>
  <c r="B26" i="1"/>
  <c r="B24" i="1"/>
  <c r="B23" i="1"/>
  <c r="B20" i="1"/>
  <c r="H30" i="1" l="1"/>
  <c r="B3" i="1"/>
  <c r="B6" i="1"/>
  <c r="B7" i="1"/>
  <c r="B9" i="1"/>
  <c r="B12" i="1" s="1"/>
</calcChain>
</file>

<file path=xl/sharedStrings.xml><?xml version="1.0" encoding="utf-8"?>
<sst xmlns="http://schemas.openxmlformats.org/spreadsheetml/2006/main" count="92" uniqueCount="59">
  <si>
    <t>any rare foil in a pack</t>
  </si>
  <si>
    <t>specific rare foil in a pack</t>
  </si>
  <si>
    <t>any mythic foil in a pack</t>
  </si>
  <si>
    <t>specific mythic foil in a pack</t>
  </si>
  <si>
    <t>1 in 121</t>
  </si>
  <si>
    <t>Chance to pull a specific Mythic from a pack</t>
  </si>
  <si>
    <t>1 in 60.5</t>
  </si>
  <si>
    <t>Chance to pull a specific Rare from a pack</t>
  </si>
  <si>
    <t>1 in 24</t>
  </si>
  <si>
    <t>1 in 8</t>
  </si>
  <si>
    <t>Chance to pull a Mythic from a pack</t>
  </si>
  <si>
    <t xml:space="preserve">7 in 8 </t>
  </si>
  <si>
    <t>Chance to pull a Rare from a pack</t>
  </si>
  <si>
    <t>Before Core 2020:</t>
  </si>
  <si>
    <t>15 cards per pack</t>
  </si>
  <si>
    <t>1:67 cards is foil</t>
  </si>
  <si>
    <t>1:540 cards or 36 packs is foil rare</t>
  </si>
  <si>
    <t>1:3,240 or 216 packs (6 boxes) is foil mythic</t>
  </si>
  <si>
    <t>1 box contains 8 foils with one as a foil rare on average.</t>
  </si>
  <si>
    <t>1 case (6 boxes) contains 48 foils with 1 foil mythic and 6 foil rare on average.</t>
  </si>
  <si>
    <t>1:45 cards is foil</t>
  </si>
  <si>
    <t>https://blog.mtgprice.com/2019/10/10/throne-of-eldraine-what-the-new-premium-product-mix-means-for-mtgfinance/</t>
  </si>
  <si>
    <t>Starting with Core 2020:</t>
  </si>
  <si>
    <t>1 in 1,272</t>
  </si>
  <si>
    <t># of Boxes opened to find a specfic foil rare</t>
  </si>
  <si>
    <t># of Boxes opened to find a specfic foil mythic</t>
  </si>
  <si>
    <t>Probabilities Per Booster Pack in Core 2020</t>
  </si>
  <si>
    <t>Probabilities Per Booster Pack Prior to Core 2020</t>
  </si>
  <si>
    <t>1 in 36</t>
  </si>
  <si>
    <t>1 in 216</t>
  </si>
  <si>
    <t>1 in 1,908</t>
  </si>
  <si>
    <t>1 in 3,240</t>
  </si>
  <si>
    <t>% Increase to new foil rarity</t>
  </si>
  <si>
    <t>1:360 or 24 packs is foil rare</t>
  </si>
  <si>
    <t>1:2,160 or 144 packs is foil mythic</t>
  </si>
  <si>
    <t>1 in 144</t>
  </si>
  <si>
    <t>1 in 2,160</t>
  </si>
  <si>
    <t>Before Core 2020</t>
  </si>
  <si>
    <t>Starting with Core 2020</t>
  </si>
  <si>
    <t>Time Period</t>
  </si>
  <si>
    <t>Any Foil</t>
  </si>
  <si>
    <t>1 in 67</t>
  </si>
  <si>
    <t>1 in 45</t>
  </si>
  <si>
    <t>1 in 3</t>
  </si>
  <si>
    <t>1 in 540</t>
  </si>
  <si>
    <t>1 in 360</t>
  </si>
  <si>
    <t>1 in 4.5</t>
  </si>
  <si>
    <t>Foil Rare</t>
  </si>
  <si>
    <t>Foil Mythic</t>
  </si>
  <si>
    <t>Specific Foil Mythic</t>
  </si>
  <si>
    <t>1 in 28,620</t>
  </si>
  <si>
    <t>1 in 19,080</t>
  </si>
  <si>
    <t>1 in 48,600</t>
  </si>
  <si>
    <t>1 in 32,400</t>
  </si>
  <si>
    <t>1 case contains 72 foils, 9 of which are foil rare, at least 1 foil mythic and possibly 2 foil rare or mythic on average.</t>
  </si>
  <si>
    <t>1 box contains 12 foils with one as a foil rare and a chance for 2 foil rare on average.</t>
  </si>
  <si>
    <t>Probabilities Per Booster Pack</t>
  </si>
  <si>
    <t>Probabilities Per Number of Cards</t>
  </si>
  <si>
    <t>Specific Foil 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</si>
</sst>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9" fontId="0" fillId="0" borderId="0" xfId="1" applyFont="1"/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2"/>
    <xf numFmtId="0" fontId="2" fillId="0" borderId="0" xfId="0" applyFont="1"/>
    <xf numFmtId="0" fontId="2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2" xfId="0" applyFont="1" applyBorder="1"/>
    <xf numFmtId="0" fontId="4" fillId="0" borderId="0" xfId="0" applyFont="1"/>
    <xf numFmtId="0" fontId="0" fillId="0" borderId="1" xfId="0" applyBorder="1" applyAlignment="1">
      <alignment horizontal="center"/>
    </xf>
    <xf numFmtId="3" fontId="0" fillId="0" borderId="0" xfId="0" applyNumberFormat="1"/>
    <xf numFmtId="0" fontId="2" fillId="2" borderId="1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log.mtgprice.com/2019/10/10/throne-of-eldraine-what-the-new-premium-product-mix-means-for-mtgfinan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A4D40-4BC8-4880-AAE5-5737A84F85C7}">
  <dimension ref="A1:L33"/>
  <sheetViews>
    <sheetView tabSelected="1" workbookViewId="0">
      <selection activeCell="N8" sqref="N8"/>
    </sheetView>
  </sheetViews>
  <sheetFormatPr defaultRowHeight="15" x14ac:dyDescent="0.25"/>
  <cols>
    <col min="1" max="1" width="12.5703125" customWidth="1"/>
    <col min="2" max="2" width="10.28515625" customWidth="1"/>
    <col min="3" max="3" width="24" customWidth="1"/>
    <col min="15" max="15" width="21.85546875" customWidth="1"/>
  </cols>
  <sheetData>
    <row r="1" spans="1:7" x14ac:dyDescent="0.25">
      <c r="A1" s="7" t="s">
        <v>26</v>
      </c>
      <c r="G1" s="8" t="s">
        <v>13</v>
      </c>
    </row>
    <row r="2" spans="1:7" x14ac:dyDescent="0.25">
      <c r="G2" s="5" t="s">
        <v>14</v>
      </c>
    </row>
    <row r="3" spans="1:7" x14ac:dyDescent="0.25">
      <c r="A3" t="s">
        <v>11</v>
      </c>
      <c r="B3" s="2">
        <f>7/8</f>
        <v>0.875</v>
      </c>
      <c r="C3" t="s">
        <v>12</v>
      </c>
      <c r="G3" s="5" t="s">
        <v>15</v>
      </c>
    </row>
    <row r="4" spans="1:7" x14ac:dyDescent="0.25">
      <c r="A4" t="s">
        <v>9</v>
      </c>
      <c r="B4" s="3">
        <v>0.125</v>
      </c>
      <c r="C4" t="s">
        <v>10</v>
      </c>
      <c r="G4" s="5" t="s">
        <v>16</v>
      </c>
    </row>
    <row r="5" spans="1:7" x14ac:dyDescent="0.25">
      <c r="B5" s="4"/>
      <c r="G5" s="5" t="s">
        <v>17</v>
      </c>
    </row>
    <row r="6" spans="1:7" x14ac:dyDescent="0.25">
      <c r="A6" t="s">
        <v>6</v>
      </c>
      <c r="B6" s="2">
        <f>2/121</f>
        <v>1.6528925619834711E-2</v>
      </c>
      <c r="C6" t="s">
        <v>7</v>
      </c>
      <c r="G6" s="5" t="s">
        <v>18</v>
      </c>
    </row>
    <row r="7" spans="1:7" x14ac:dyDescent="0.25">
      <c r="A7" t="s">
        <v>4</v>
      </c>
      <c r="B7" s="3">
        <f>SUM(1/121)</f>
        <v>8.2644628099173556E-3</v>
      </c>
      <c r="C7" t="s">
        <v>5</v>
      </c>
      <c r="G7" s="5" t="s">
        <v>19</v>
      </c>
    </row>
    <row r="8" spans="1:7" x14ac:dyDescent="0.25">
      <c r="B8" s="4"/>
    </row>
    <row r="9" spans="1:7" x14ac:dyDescent="0.25">
      <c r="A9" t="s">
        <v>8</v>
      </c>
      <c r="B9" s="3">
        <f>SUM((1/24))</f>
        <v>4.1666666666666664E-2</v>
      </c>
      <c r="C9" t="s">
        <v>0</v>
      </c>
      <c r="G9" s="8" t="s">
        <v>22</v>
      </c>
    </row>
    <row r="10" spans="1:7" x14ac:dyDescent="0.25">
      <c r="A10" t="s">
        <v>35</v>
      </c>
      <c r="B10" s="2">
        <f>SUM(1/144)</f>
        <v>6.9444444444444441E-3</v>
      </c>
      <c r="C10" s="1" t="s">
        <v>2</v>
      </c>
      <c r="G10" s="5" t="s">
        <v>14</v>
      </c>
    </row>
    <row r="11" spans="1:7" x14ac:dyDescent="0.25">
      <c r="G11" s="5" t="s">
        <v>20</v>
      </c>
    </row>
    <row r="12" spans="1:7" x14ac:dyDescent="0.25">
      <c r="A12" t="s">
        <v>23</v>
      </c>
      <c r="B12" s="12">
        <f>(1/53)*B9</f>
        <v>7.8616352201257855E-4</v>
      </c>
      <c r="C12" t="s">
        <v>1</v>
      </c>
      <c r="G12" s="5" t="s">
        <v>33</v>
      </c>
    </row>
    <row r="13" spans="1:7" x14ac:dyDescent="0.25">
      <c r="A13" t="s">
        <v>36</v>
      </c>
      <c r="B13" s="2">
        <f>(1/15)*B10</f>
        <v>4.6296296296296293E-4</v>
      </c>
      <c r="C13" t="s">
        <v>3</v>
      </c>
      <c r="G13" s="5" t="s">
        <v>34</v>
      </c>
    </row>
    <row r="14" spans="1:7" x14ac:dyDescent="0.25">
      <c r="G14" s="5" t="s">
        <v>55</v>
      </c>
    </row>
    <row r="15" spans="1:7" ht="17.25" x14ac:dyDescent="0.25">
      <c r="B15" s="9">
        <v>35.333333333333336</v>
      </c>
      <c r="C15" t="s">
        <v>24</v>
      </c>
      <c r="G15" s="5" t="s">
        <v>54</v>
      </c>
    </row>
    <row r="16" spans="1:7" x14ac:dyDescent="0.25">
      <c r="B16" s="9">
        <v>60</v>
      </c>
      <c r="C16" t="s">
        <v>25</v>
      </c>
    </row>
    <row r="17" spans="1:12" x14ac:dyDescent="0.25">
      <c r="G17" s="6" t="s">
        <v>21</v>
      </c>
    </row>
    <row r="18" spans="1:12" x14ac:dyDescent="0.25">
      <c r="A18" s="7" t="s">
        <v>27</v>
      </c>
    </row>
    <row r="20" spans="1:12" x14ac:dyDescent="0.25">
      <c r="A20" t="s">
        <v>11</v>
      </c>
      <c r="B20" s="2">
        <f>7/8</f>
        <v>0.875</v>
      </c>
      <c r="C20" t="s">
        <v>12</v>
      </c>
    </row>
    <row r="21" spans="1:12" x14ac:dyDescent="0.25">
      <c r="A21" t="s">
        <v>9</v>
      </c>
      <c r="B21" s="3">
        <v>0.125</v>
      </c>
      <c r="C21" t="s">
        <v>10</v>
      </c>
    </row>
    <row r="22" spans="1:12" x14ac:dyDescent="0.25">
      <c r="B22" s="4"/>
      <c r="L22" s="18"/>
    </row>
    <row r="23" spans="1:12" x14ac:dyDescent="0.25">
      <c r="A23" t="s">
        <v>6</v>
      </c>
      <c r="B23" s="2">
        <f>2/121</f>
        <v>1.6528925619834711E-2</v>
      </c>
      <c r="C23" t="s">
        <v>7</v>
      </c>
    </row>
    <row r="24" spans="1:12" x14ac:dyDescent="0.25">
      <c r="A24" t="s">
        <v>4</v>
      </c>
      <c r="B24" s="3">
        <f>SUM(1/121)</f>
        <v>8.2644628099173556E-3</v>
      </c>
      <c r="C24" t="s">
        <v>5</v>
      </c>
    </row>
    <row r="25" spans="1:12" x14ac:dyDescent="0.25">
      <c r="B25" s="4"/>
      <c r="H25" s="11" t="s">
        <v>32</v>
      </c>
    </row>
    <row r="26" spans="1:12" x14ac:dyDescent="0.25">
      <c r="A26" t="s">
        <v>28</v>
      </c>
      <c r="B26" s="3">
        <f>SUM((1/36))</f>
        <v>2.7777777777777776E-2</v>
      </c>
      <c r="C26" t="s">
        <v>0</v>
      </c>
      <c r="H26" s="10">
        <f>B9/B26-1</f>
        <v>0.5</v>
      </c>
    </row>
    <row r="27" spans="1:12" x14ac:dyDescent="0.25">
      <c r="A27" t="s">
        <v>29</v>
      </c>
      <c r="B27" s="2">
        <f>SUM(1/216)</f>
        <v>4.6296296296296294E-3</v>
      </c>
      <c r="C27" s="1" t="s">
        <v>2</v>
      </c>
      <c r="H27" s="10">
        <f>B10/B27-1</f>
        <v>0.5</v>
      </c>
    </row>
    <row r="28" spans="1:12" x14ac:dyDescent="0.25">
      <c r="H28" s="10"/>
    </row>
    <row r="29" spans="1:12" x14ac:dyDescent="0.25">
      <c r="A29" t="s">
        <v>30</v>
      </c>
      <c r="B29" s="2">
        <f>(1/53)*B26</f>
        <v>5.2410901467505233E-4</v>
      </c>
      <c r="C29" t="s">
        <v>1</v>
      </c>
      <c r="H29" s="10">
        <f t="shared" ref="H29:H30" si="0">B12/B29-1</f>
        <v>0.5</v>
      </c>
    </row>
    <row r="30" spans="1:12" x14ac:dyDescent="0.25">
      <c r="A30" t="s">
        <v>31</v>
      </c>
      <c r="B30" s="2">
        <f>(1/15)*B27</f>
        <v>3.0864197530864197E-4</v>
      </c>
      <c r="C30" t="s">
        <v>3</v>
      </c>
      <c r="H30" s="10">
        <f t="shared" si="0"/>
        <v>0.5</v>
      </c>
    </row>
    <row r="31" spans="1:12" x14ac:dyDescent="0.25">
      <c r="H31" s="10"/>
    </row>
    <row r="32" spans="1:12" x14ac:dyDescent="0.25">
      <c r="B32" s="9">
        <v>53.000000000000007</v>
      </c>
      <c r="C32" t="s">
        <v>24</v>
      </c>
      <c r="H32" s="10"/>
    </row>
    <row r="33" spans="2:8" x14ac:dyDescent="0.25">
      <c r="B33" s="9">
        <v>90</v>
      </c>
      <c r="C33" t="s">
        <v>25</v>
      </c>
      <c r="H33" s="10"/>
    </row>
  </sheetData>
  <hyperlinks>
    <hyperlink ref="G17" r:id="rId1" xr:uid="{B63AFA58-BB0A-4568-835E-45E1833D9A2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4DF66-B8B5-4F44-A7BC-E497456B1B75}">
  <dimension ref="A3:G12"/>
  <sheetViews>
    <sheetView workbookViewId="0">
      <selection activeCell="B21" sqref="B21"/>
    </sheetView>
  </sheetViews>
  <sheetFormatPr defaultRowHeight="15" x14ac:dyDescent="0.25"/>
  <cols>
    <col min="1" max="1" width="22" customWidth="1"/>
    <col min="2" max="4" width="10" customWidth="1"/>
    <col min="5" max="5" width="12" customWidth="1"/>
    <col min="6" max="6" width="11.28515625" customWidth="1"/>
  </cols>
  <sheetData>
    <row r="3" spans="1:7" s="14" customFormat="1" ht="32.25" customHeight="1" x14ac:dyDescent="0.25">
      <c r="A3"/>
      <c r="B3" s="16" t="s">
        <v>56</v>
      </c>
      <c r="D3"/>
      <c r="E3"/>
      <c r="F3"/>
      <c r="G3" s="13"/>
    </row>
    <row r="4" spans="1:7" ht="30" x14ac:dyDescent="0.25">
      <c r="A4" s="19" t="s">
        <v>39</v>
      </c>
      <c r="B4" s="19" t="s">
        <v>40</v>
      </c>
      <c r="C4" s="19" t="s">
        <v>47</v>
      </c>
      <c r="D4" s="19" t="s">
        <v>48</v>
      </c>
      <c r="E4" s="19" t="s">
        <v>58</v>
      </c>
      <c r="F4" s="19" t="s">
        <v>49</v>
      </c>
    </row>
    <row r="5" spans="1:7" x14ac:dyDescent="0.25">
      <c r="A5" s="15" t="s">
        <v>37</v>
      </c>
      <c r="B5" s="17" t="s">
        <v>46</v>
      </c>
      <c r="C5" s="17" t="s">
        <v>28</v>
      </c>
      <c r="D5" s="17" t="s">
        <v>29</v>
      </c>
      <c r="E5" s="17" t="s">
        <v>30</v>
      </c>
      <c r="F5" s="17" t="s">
        <v>31</v>
      </c>
    </row>
    <row r="6" spans="1:7" x14ac:dyDescent="0.25">
      <c r="A6" s="15" t="s">
        <v>38</v>
      </c>
      <c r="B6" s="17" t="s">
        <v>43</v>
      </c>
      <c r="C6" s="17" t="s">
        <v>8</v>
      </c>
      <c r="D6" s="17" t="s">
        <v>35</v>
      </c>
      <c r="E6" s="17" t="s">
        <v>23</v>
      </c>
      <c r="F6" s="17" t="s">
        <v>36</v>
      </c>
    </row>
    <row r="9" spans="1:7" ht="15.75" x14ac:dyDescent="0.25">
      <c r="B9" s="16" t="s">
        <v>57</v>
      </c>
    </row>
    <row r="10" spans="1:7" ht="30" x14ac:dyDescent="0.25">
      <c r="A10" s="19" t="s">
        <v>39</v>
      </c>
      <c r="B10" s="19" t="s">
        <v>40</v>
      </c>
      <c r="C10" s="19" t="s">
        <v>47</v>
      </c>
      <c r="D10" s="19" t="s">
        <v>48</v>
      </c>
      <c r="E10" s="19" t="s">
        <v>58</v>
      </c>
      <c r="F10" s="19" t="s">
        <v>49</v>
      </c>
    </row>
    <row r="11" spans="1:7" x14ac:dyDescent="0.25">
      <c r="A11" s="15" t="s">
        <v>37</v>
      </c>
      <c r="B11" s="17" t="s">
        <v>41</v>
      </c>
      <c r="C11" s="17" t="s">
        <v>44</v>
      </c>
      <c r="D11" s="17" t="s">
        <v>31</v>
      </c>
      <c r="E11" s="17" t="s">
        <v>50</v>
      </c>
      <c r="F11" s="17" t="s">
        <v>52</v>
      </c>
    </row>
    <row r="12" spans="1:7" x14ac:dyDescent="0.25">
      <c r="A12" s="15" t="s">
        <v>38</v>
      </c>
      <c r="B12" s="17" t="s">
        <v>42</v>
      </c>
      <c r="C12" s="17" t="s">
        <v>45</v>
      </c>
      <c r="D12" s="17" t="s">
        <v>36</v>
      </c>
      <c r="E12" s="17" t="s">
        <v>51</v>
      </c>
      <c r="F12" s="1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2020-01-10T18:04:41Z</dcterms:created>
  <dcterms:modified xsi:type="dcterms:W3CDTF">2020-01-15T17:27:57Z</dcterms:modified>
</cp:coreProperties>
</file>